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gaben" sheetId="1" state="visible" r:id="rId1"/>
    <sheet xmlns:r="http://schemas.openxmlformats.org/officeDocument/2006/relationships" name="Ergebnis" sheetId="2" state="visible" r:id="rId2"/>
    <sheet xmlns:r="http://schemas.openxmlformats.org/officeDocument/2006/relationships" name="Szenari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4" fontId="0" fillId="0" borderId="0" pivotButton="0" quotePrefix="0" xfId="0"/>
    <xf numFmtId="4" fontId="3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6" customWidth="1" min="1" max="1"/>
    <col width="36" customWidth="1" min="2" max="2"/>
  </cols>
  <sheetData>
    <row r="1">
      <c r="A1" s="1" t="inlineStr">
        <is>
          <t>Parameter (2026)</t>
        </is>
      </c>
      <c r="B1" s="1" t="inlineStr">
        <is>
          <t>Wert</t>
        </is>
      </c>
    </row>
    <row r="2">
      <c r="A2" t="inlineStr">
        <is>
          <t>Arbeitsstunden pro Woche</t>
        </is>
      </c>
      <c r="B2" t="n">
        <v>40</v>
      </c>
    </row>
    <row r="3">
      <c r="A3" t="inlineStr">
        <is>
          <t>Produktivanteil (%)</t>
        </is>
      </c>
      <c r="B3" t="n">
        <v>70</v>
      </c>
    </row>
    <row r="4">
      <c r="A4" t="inlineStr">
        <is>
          <t>Urlaubstage pro Jahr</t>
        </is>
      </c>
      <c r="B4" t="n">
        <v>25</v>
      </c>
    </row>
    <row r="5">
      <c r="A5" t="inlineStr">
        <is>
          <t>Feiertage pro Jahr</t>
        </is>
      </c>
      <c r="B5" t="n">
        <v>10</v>
      </c>
    </row>
    <row r="6">
      <c r="A6" t="inlineStr">
        <is>
          <t>Krankheitstage pro Jahr</t>
        </is>
      </c>
      <c r="B6" t="n">
        <v>8</v>
      </c>
    </row>
    <row r="7">
      <c r="A7" t="inlineStr">
        <is>
          <t>Stundenlohn brutto (€/h)</t>
        </is>
      </c>
      <c r="B7" t="n">
        <v>18</v>
      </c>
    </row>
    <row r="8">
      <c r="A8" t="inlineStr">
        <is>
          <t>Lohnnebenkosten (%)</t>
        </is>
      </c>
      <c r="B8" t="n">
        <v>35</v>
      </c>
    </row>
    <row r="9">
      <c r="A9" t="inlineStr">
        <is>
          <t>Gemeinkosten pro Monat (€)</t>
        </is>
      </c>
      <c r="B9" t="n">
        <v>2500</v>
      </c>
    </row>
    <row r="10">
      <c r="A10" t="inlineStr">
        <is>
          <t>Fahrzeit/Unproduktive Zeit (h/Woche)</t>
        </is>
      </c>
      <c r="B10" t="n">
        <v>5</v>
      </c>
    </row>
    <row r="11">
      <c r="A11" t="inlineStr">
        <is>
          <t>Gewinnaufschlag (%)</t>
        </is>
      </c>
      <c r="B11" t="n">
        <v>15</v>
      </c>
    </row>
    <row r="13">
      <c r="A13" t="inlineStr">
        <is>
          <t>Hinweis: Produktivanteil berücksichtigt Zeit für Angebote, Einkauf, Fahrt etc.</t>
        </is>
      </c>
    </row>
  </sheetData>
  <mergeCells count="1">
    <mergeCell ref="A13:B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</cols>
  <sheetData>
    <row r="1">
      <c r="A1" s="2" t="inlineStr">
        <is>
          <t>Berechnung Stundensatz (2026)</t>
        </is>
      </c>
    </row>
    <row r="2">
      <c r="A2" s="3" t="inlineStr">
        <is>
          <t>Zwischenwerte</t>
        </is>
      </c>
    </row>
    <row r="3">
      <c r="A3" t="inlineStr">
        <is>
          <t>Jahresarbeitszeit (h)</t>
        </is>
      </c>
      <c r="B3" s="4">
        <f>(Eingaben!B2-Eingaben!B10)*52</f>
        <v/>
      </c>
    </row>
    <row r="4">
      <c r="A4" t="inlineStr">
        <is>
          <t>Produktive Stunden (h/Jahr)</t>
        </is>
      </c>
      <c r="B4" s="4">
        <f>B3*(Eingaben!B3/100) - (Eingaben!B4+Eingaben!B5+Eingaben!B6)*(Eingaben!B2/5)</f>
        <v/>
      </c>
    </row>
    <row r="5">
      <c r="A5" t="inlineStr">
        <is>
          <t>Bruttolohnkosten (€/h)</t>
        </is>
      </c>
      <c r="B5" s="4">
        <f>Eingaben!B7</f>
        <v/>
      </c>
    </row>
    <row r="6">
      <c r="A6" t="inlineStr">
        <is>
          <t>Lohnnebenkosten (€/h)</t>
        </is>
      </c>
      <c r="B6" s="4">
        <f>Eingaben!B7*Eingaben!B8/100</f>
        <v/>
      </c>
    </row>
    <row r="7">
      <c r="A7" t="inlineStr">
        <is>
          <t>Gemeinkosten (€/h)</t>
        </is>
      </c>
      <c r="B7" s="4">
        <f>(Eingaben!B9*12)/B4</f>
        <v/>
      </c>
    </row>
    <row r="8">
      <c r="A8" t="inlineStr">
        <is>
          <t>Selbstkostenpreis (€/h)</t>
        </is>
      </c>
      <c r="B8" s="4">
        <f>B5+B6+B7</f>
        <v/>
      </c>
    </row>
    <row r="9">
      <c r="A9" t="inlineStr">
        <is>
          <t>Gewinnaufschlag (%)</t>
        </is>
      </c>
      <c r="B9" s="4">
        <f>Eingaben!B11</f>
        <v/>
      </c>
    </row>
    <row r="10">
      <c r="A10" s="3" t="inlineStr">
        <is>
          <t>Ziel-Stundensatz (€/h)</t>
        </is>
      </c>
      <c r="B10" s="5">
        <f>B8*(1+B9/100)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</cols>
  <sheetData>
    <row r="1">
      <c r="A1" s="3" t="inlineStr">
        <is>
          <t>Szenario</t>
        </is>
      </c>
      <c r="B1" s="3" t="inlineStr">
        <is>
          <t>Stundenlohn brutto (€/h)</t>
        </is>
      </c>
      <c r="C1" s="3" t="inlineStr">
        <is>
          <t>Produktivanteil (%)</t>
        </is>
      </c>
      <c r="D1" s="3" t="inlineStr">
        <is>
          <t>Gemeinkosten/Monat (€)</t>
        </is>
      </c>
      <c r="E1" s="3" t="inlineStr">
        <is>
          <t>Gewinnaufschlag (%)</t>
        </is>
      </c>
      <c r="F1" s="3" t="inlineStr">
        <is>
          <t>Ziel-Stundensatz (€/h)</t>
        </is>
      </c>
    </row>
    <row r="2">
      <c r="A2" t="inlineStr">
        <is>
          <t>Basis</t>
        </is>
      </c>
      <c r="B2" t="n">
        <v>18</v>
      </c>
      <c r="C2" t="n">
        <v>70</v>
      </c>
      <c r="D2" t="n">
        <v>2500</v>
      </c>
      <c r="E2" t="n">
        <v>15</v>
      </c>
      <c r="F2" s="4">
        <f>(18 + 18*Eingaben!B8/100 + (2500*12) / ((Eingaben!B2-Eingaben!B10)*52*(70/100) - (Eingaben!B4+Eingaben!B5+Eingaben!B6)*(Eingaben!B2/5))) * (1+15/100)</f>
        <v/>
      </c>
    </row>
    <row r="3">
      <c r="A3" t="inlineStr">
        <is>
          <t>Profi+</t>
        </is>
      </c>
      <c r="B3" t="n">
        <v>22</v>
      </c>
      <c r="C3" t="n">
        <v>72</v>
      </c>
      <c r="D3" t="n">
        <v>3200</v>
      </c>
      <c r="E3" t="n">
        <v>20</v>
      </c>
      <c r="F3" s="4">
        <f>(22 + 22*Eingaben!B8/100 + (3200*12) / ((Eingaben!B2-Eingaben!B10)*52*(72/100) - (Eingaben!B4+Eingaben!B5+Eingaben!B6)*(Eingaben!B2/5))) * (1+20/100)</f>
        <v/>
      </c>
    </row>
    <row r="4">
      <c r="A4" t="inlineStr">
        <is>
          <t>Sólový Handwerker</t>
        </is>
      </c>
      <c r="B4" t="n">
        <v>16</v>
      </c>
      <c r="C4" t="n">
        <v>65</v>
      </c>
      <c r="D4" t="n">
        <v>1800</v>
      </c>
      <c r="E4" t="n">
        <v>12</v>
      </c>
      <c r="F4" s="4">
        <f>(16 + 16*Eingaben!B8/100 + (1800*12) / ((Eingaben!B2-Eingaben!B10)*52*(65/100) - (Eingaben!B4+Eingaben!B5+Eingaben!B6)*(Eingaben!B2/5))) * (1+12/100)</f>
        <v/>
      </c>
    </row>
    <row r="5">
      <c r="A5" t="inlineStr">
        <is>
          <t>Partie 3-5 Leute</t>
        </is>
      </c>
      <c r="B5" t="n">
        <v>20</v>
      </c>
      <c r="C5" t="n">
        <v>75</v>
      </c>
      <c r="D5" t="n">
        <v>5200</v>
      </c>
      <c r="E5" t="n">
        <v>18</v>
      </c>
      <c r="F5" s="4">
        <f>(20 + 20*Eingaben!B8/100 + (5200*12) / ((Eingaben!B2-Eingaben!B10)*52*(75/100) - (Eingaben!B4+Eingaben!B5+Eingaben!B6)*(Eingaben!B2/5))) * (1+18/100)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2025-11-20T16:04:45Z</dcterms:created>
  <dcterms:modified xmlns:dcterms="http://purl.org/dc/terms/" xmlns:xsi="http://www.w3.org/2001/XMLSchema-instance" xsi:type="dcterms:W3CDTF">2025-11-20T16:04:45Z</dcterms:modified>
</cp:coreProperties>
</file>